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showInkAnnotation="0"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ΤΕΛΙΚΕΣ_ΕΚΔΟΣΕΙΣ\"/>
    </mc:Choice>
  </mc:AlternateContent>
  <xr:revisionPtr revIDLastSave="0" documentId="13_ncr:1_{F897F389-EB8C-4011-A901-D231E5288303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υποψηφίων'!$A$10:$O$32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3" l="1"/>
  <c r="X5" i="3" l="1"/>
  <c r="X7" i="3"/>
  <c r="X8" i="3"/>
  <c r="X6" i="3"/>
  <c r="P7" i="3" l="1"/>
  <c r="P8" i="3"/>
  <c r="P5" i="3"/>
  <c r="C8" i="3" l="1"/>
  <c r="C5" i="3"/>
  <c r="C7" i="3"/>
  <c r="P6" i="3" l="1"/>
  <c r="C6" i="3" l="1"/>
  <c r="A7" i="3" l="1"/>
  <c r="A8" i="3" s="1"/>
</calcChain>
</file>

<file path=xl/sharedStrings.xml><?xml version="1.0" encoding="utf-8"?>
<sst xmlns="http://schemas.openxmlformats.org/spreadsheetml/2006/main" count="31" uniqueCount="31">
  <si>
    <t>ΑΔΑΕ - Αρχή Διασφάλισης του Απορρήτου των Επικοινωνιών</t>
  </si>
  <si>
    <t>Ονοματεπώνυμο</t>
  </si>
  <si>
    <t>ΛΑΜΠΡΟΣ ΡΑΠΤΗΣ</t>
  </si>
  <si>
    <t>Α/Α</t>
  </si>
  <si>
    <t>1ο  Συναφές Μεταπτυχιακό</t>
  </si>
  <si>
    <t>Συναφές Διδακτορικό</t>
  </si>
  <si>
    <t>Μη Συναφές Διδακτορικό</t>
  </si>
  <si>
    <t>Πολύ Καλή γνώση ξένης γλώσσας</t>
  </si>
  <si>
    <t>Καλή γνώση ξένης γλώσσας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</si>
  <si>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</si>
  <si>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</si>
  <si>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</si>
  <si>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</si>
  <si>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1ο μη Συναφές Μεταπτυχιακό</t>
  </si>
  <si>
    <t>Πιστοποιημένη Επιμόρφωση</t>
  </si>
  <si>
    <t>Αναγνωρισμένος Χρόνος  Υπηρεσιας σε Ιδιωτικό Τομέα  (Μήνες)</t>
  </si>
  <si>
    <t>Πτυχίο ΕΣΔΔΑ</t>
  </si>
  <si>
    <t xml:space="preserve">1ος Βασικός </t>
  </si>
  <si>
    <t xml:space="preserve">2ος Βασικός </t>
  </si>
  <si>
    <t xml:space="preserve">Integrated Master </t>
  </si>
  <si>
    <t>ΙΩΑΝΝΗΣ ΓΙΑΝΝΑΚΟΣ</t>
  </si>
  <si>
    <t>ΕΙΡΗΝΗ ΓΑΒΑΛΑ</t>
  </si>
  <si>
    <t>ΒΙΚΤΩΡΙΑ ΠΑΝΑΓΙΩΤΟΠΟΥΛΟΥ</t>
  </si>
  <si>
    <t>Υπόλοιπος Χρόνος Υπηρεσίας στο Δημόσιο (Μήνες) (συμπεριλαμβανομένου του πλεονάζοντος χρόνου σε θέσεις ευθύνης)</t>
  </si>
  <si>
    <t>Μήνες Υπηρεσίας σε  Διεύθυνση (Αναπλήρωση)</t>
  </si>
  <si>
    <t>Μήνες Υπηρεσίας σε  Τμήμα (Αναπλήρωση)</t>
  </si>
  <si>
    <t>Άριστη γνώση  ξένης γλώσσας</t>
  </si>
  <si>
    <t>ΠΡΟΚΗΡΥΞΗ ΘΕΣΕΩΝ ΕΥΘΥΝΗΣ ΕΠΙΠΕΔΟΥ ΔΙΕΥΘΥΝΣΗΣ: AΠ 821/28.02.2023 (ΑΔΑ: ΨΖΟΗΙΔ1-ΜΥ4)</t>
  </si>
  <si>
    <t>Άθροισμα Ομάδας β'</t>
  </si>
  <si>
    <t>Άθροισμα Ομάδας α'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</si>
  <si>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Προσωρινός πίνακας κατάταξης των υποψηφίων της Διεύθυνσης 4:                                     </t>
    </r>
    <r>
      <rPr>
        <b/>
        <sz val="17"/>
        <color theme="2" tint="-0.74999237037263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7"/>
        <color rgb="FF3E9E94"/>
        <rFont val="Calibri"/>
        <family val="2"/>
        <charset val="161"/>
        <scheme val="minor"/>
      </rPr>
      <t xml:space="preserve">Διοικητικών - Οικονομικών Υπηρεσιών και Πληροφορικής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</si>
</sst>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7"/>
      <color rgb="FF3E9E94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7"/>
      <color theme="2" tint="-0.74999237037263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theme="5" tint="-0.249977111117893"/>
        <bgColor theme="5"/>
      </patternFill>
    </fill>
    <fill>
      <patternFill patternType="solid">
        <fgColor rgb="FF0070C0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39">
    <xf numFmtId="0" fontId="0" fillId="0" borderId="0" xfId="0">
      <alignment horizontal="left" vertical="center" wrapText="1" indent="1"/>
    </xf>
    <xf numFmtId="165" fontId="12" fillId="6" borderId="3" xfId="7" applyFont="1" applyFill="1" applyBorder="1">
      <alignment horizontal="center" vertical="center"/>
    </xf>
    <xf numFmtId="0" fontId="12" fillId="6" borderId="3" xfId="0" applyFont="1" applyFill="1" applyBorder="1">
      <alignment horizontal="left" vertical="center" wrapText="1" indent="1"/>
    </xf>
    <xf numFmtId="165" fontId="12" fillId="8" borderId="3" xfId="7" applyFont="1" applyFill="1" applyBorder="1">
      <alignment horizontal="center" vertical="center"/>
    </xf>
    <xf numFmtId="0" fontId="12" fillId="8" borderId="3" xfId="0" applyFont="1" applyFill="1" applyBorder="1">
      <alignment horizontal="left" vertical="center" wrapText="1" indent="1"/>
    </xf>
    <xf numFmtId="165" fontId="12" fillId="7" borderId="3" xfId="7" applyFont="1" applyFill="1" applyBorder="1">
      <alignment horizontal="center" vertical="center"/>
    </xf>
    <xf numFmtId="0" fontId="12" fillId="7" borderId="3" xfId="0" applyFont="1" applyFill="1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2" fontId="4" fillId="17" borderId="3" xfId="15" applyNumberFormat="1" applyFont="1" applyFill="1" applyBorder="1">
      <alignment horizontal="center" vertical="center" wrapText="1"/>
    </xf>
    <xf numFmtId="2" fontId="4" fillId="18" borderId="3" xfId="15" applyNumberFormat="1" applyFont="1" applyFill="1" applyBorder="1">
      <alignment horizontal="center" vertical="center" wrapText="1"/>
    </xf>
    <xf numFmtId="0" fontId="21" fillId="12" borderId="3" xfId="17" applyFont="1" applyFill="1" applyBorder="1" applyAlignment="1" applyProtection="1">
      <alignment horizontal="center" vertical="center" wrapText="1"/>
      <protection locked="0"/>
    </xf>
    <xf numFmtId="2" fontId="22" fillId="13" borderId="3" xfId="0" applyNumberFormat="1" applyFont="1" applyFill="1" applyBorder="1" applyAlignment="1">
      <alignment horizontal="center" vertical="center" wrapText="1"/>
    </xf>
    <xf numFmtId="0" fontId="20" fillId="0" borderId="0" xfId="18" applyFo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0" xfId="1" applyBorder="1" applyAlignment="1">
      <alignment horizontal="left" vertical="center"/>
    </xf>
    <xf numFmtId="0" fontId="10" fillId="0" borderId="0" xfId="5" applyFont="1">
      <alignment vertical="center" wrapText="1"/>
    </xf>
    <xf numFmtId="0" fontId="14" fillId="0" borderId="0" xfId="0" applyFont="1" applyAlignment="1">
      <alignment horizontal="left" vertical="center" wrapText="1"/>
    </xf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3" xfId="15" applyNumberFormat="1" applyFont="1" applyFill="1" applyBorder="1">
      <alignment horizontal="center" vertical="center" wrapText="1"/>
    </xf>
    <xf numFmtId="1" fontId="13" fillId="6" borderId="3" xfId="0" applyNumberFormat="1" applyFont="1" applyFill="1" applyBorder="1" applyAlignment="1">
      <alignment horizontal="center" vertical="center" wrapText="1"/>
    </xf>
    <xf numFmtId="1" fontId="13" fillId="15" borderId="3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12" fillId="7" borderId="3" xfId="0" applyNumberFormat="1" applyFont="1" applyFill="1" applyBorder="1" applyAlignment="1">
      <alignment horizontal="center" vertical="center" wrapText="1"/>
    </xf>
    <xf numFmtId="1" fontId="12" fillId="7" borderId="3" xfId="15" applyNumberFormat="1" applyFont="1" applyFill="1" applyBorder="1">
      <alignment horizontal="center" vertical="center" wrapText="1"/>
    </xf>
    <xf numFmtId="1" fontId="13" fillId="7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12" fillId="8" borderId="3" xfId="0" applyNumberFormat="1" applyFont="1" applyFill="1" applyBorder="1" applyAlignment="1">
      <alignment horizontal="center" vertical="center" wrapText="1"/>
    </xf>
    <xf numFmtId="1" fontId="12" fillId="8" borderId="3" xfId="15" applyNumberFormat="1" applyFont="1" applyFill="1" applyBorder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85CB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873125</xdr:colOff>
      <xdr:row>0</xdr:row>
      <xdr:rowOff>0</xdr:rowOff>
    </xdr:from>
    <xdr:to>
      <xdr:col>8</xdr:col>
      <xdr:colOff>47651</xdr:colOff>
      <xdr:row>0</xdr:row>
      <xdr:rowOff>796236</xdr:rowOff>
    </xdr:to>
    <xdr:pic>
      <xdr:nvPicPr>
        <xdr:cNvPr id="9" name="Εικόνα 8">
          <a:extLst>
            <a:ext uri="{FF2B5EF4-FFF2-40B4-BE49-F238E27FC236}">
              <a16:creationId xmlns:a16="http://schemas.microsoft.com/office/drawing/2014/main" id="{B3ED3E74-F6DA-4431-9BDA-2AAAB050F4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6207125" y="0"/>
          <a:ext cx="850926" cy="796236"/>
        </a:xfrm>
        <a:prstGeom prst="rect">
          <a:avLst/>
        </a:prstGeom>
      </xdr:spPr>
    </xdr:pic>
    <xdr:clientData/>
  </xdr:twoCellAnchor>
  <xdr:twoCellAnchor editAs="oneCell">
    <xdr:from>
      <xdr:col>11</xdr:col>
      <xdr:colOff>481397</xdr:colOff>
      <xdr:row>1</xdr:row>
      <xdr:rowOff>101755</xdr:rowOff>
    </xdr:from>
    <xdr:to>
      <xdr:col>11</xdr:col>
      <xdr:colOff>706541</xdr:colOff>
      <xdr:row>1</xdr:row>
      <xdr:rowOff>571219</xdr:rowOff>
    </xdr:to>
    <xdr:sp macro="" textlink="">
      <xdr:nvSpPr>
        <xdr:cNvPr id="10" name="Εικονίδιο ατόμου" descr="Άτομο">
          <a:extLst>
            <a:ext uri="{FF2B5EF4-FFF2-40B4-BE49-F238E27FC236}">
              <a16:creationId xmlns:a16="http://schemas.microsoft.com/office/drawing/2014/main" id="{B181BB0B-AC3A-4E77-8E5C-1C9814314548}"/>
            </a:ext>
          </a:extLst>
        </xdr:cNvPr>
        <xdr:cNvSpPr>
          <a:spLocks noChangeAspect="1"/>
        </xdr:cNvSpPr>
      </xdr:nvSpPr>
      <xdr:spPr bwMode="auto">
        <a:xfrm>
          <a:off x="9711122" y="968530"/>
          <a:ext cx="225144" cy="469464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56554</xdr:colOff>
      <xdr:row>1</xdr:row>
      <xdr:rowOff>1339608</xdr:rowOff>
    </xdr:to>
    <xdr:pic>
      <xdr:nvPicPr>
        <xdr:cNvPr id="11" name="Γραφικό 10" descr="Ομάδα ατόμων με συμπαγές γέμισμα">
          <a:extLst>
            <a:ext uri="{FF2B5EF4-FFF2-40B4-BE49-F238E27FC236}">
              <a16:creationId xmlns:a16="http://schemas.microsoft.com/office/drawing/2014/main" id="{915095E7-0848-4B3F-9CDD-FFC58C21A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223" y="1292380"/>
          <a:ext cx="913606" cy="911622"/>
        </a:xfrm>
        <a:prstGeom prst="rect">
          <a:avLst/>
        </a:prstGeom>
      </xdr:spPr>
    </xdr:pic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56554</xdr:colOff>
      <xdr:row>1</xdr:row>
      <xdr:rowOff>1337227</xdr:rowOff>
    </xdr:to>
    <xdr:pic>
      <xdr:nvPicPr>
        <xdr:cNvPr id="12" name="Γραφικό 11" descr="Ομάδα ατόμων με συμπαγές γέμισμα">
          <a:extLst>
            <a:ext uri="{FF2B5EF4-FFF2-40B4-BE49-F238E27FC236}">
              <a16:creationId xmlns:a16="http://schemas.microsoft.com/office/drawing/2014/main" id="{C29469AC-11D7-450F-B3EE-D96FDB29F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223" y="1292380"/>
          <a:ext cx="913606" cy="911622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X32"/>
  <sheetViews>
    <sheetView tabSelected="1" zoomScale="80" zoomScaleNormal="80" workbookViewId="0">
      <selection activeCell="I21" sqref="I21"/>
    </sheetView>
  </sheetViews>
  <sheetFormatPr defaultRowHeight="15" x14ac:dyDescent="0.25"/>
  <cols>
    <col min="1" max="1" width="4.85546875" customWidth="1"/>
    <col min="2" max="2" width="27.85546875" customWidth="1"/>
    <col min="3" max="3" width="15.5703125" customWidth="1"/>
    <col min="4" max="4" width="8.28515625" customWidth="1"/>
    <col min="5" max="5" width="8.85546875" customWidth="1"/>
    <col min="6" max="7" width="14.5703125" customWidth="1"/>
    <col min="8" max="8" width="10.5703125" customWidth="1"/>
    <col min="9" max="9" width="7.28515625" customWidth="1"/>
    <col min="10" max="10" width="13.28515625" customWidth="1"/>
    <col min="11" max="11" width="12.7109375" customWidth="1"/>
    <col min="12" max="12" width="14.5703125" customWidth="1"/>
    <col min="13" max="13" width="12.7109375" customWidth="1"/>
    <col min="14" max="14" width="13.140625" customWidth="1"/>
    <col min="15" max="15" width="12.7109375" customWidth="1"/>
    <col min="16" max="16" width="11.5703125" customWidth="1"/>
    <col min="17" max="17" width="19.85546875" customWidth="1"/>
    <col min="18" max="18" width="12.7109375" customWidth="1"/>
    <col min="19" max="19" width="16.85546875" customWidth="1"/>
    <col min="20" max="20" width="13.28515625" customWidth="1"/>
    <col min="21" max="21" width="14.7109375" customWidth="1"/>
    <col min="22" max="22" width="23.5703125" customWidth="1"/>
    <col min="23" max="23" width="19.42578125" customWidth="1"/>
    <col min="24" max="24" width="10.7109375" customWidth="1"/>
  </cols>
  <sheetData>
    <row r="1" spans="1:24" ht="68.25" customHeight="1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4" ht="109.5" customHeight="1" x14ac:dyDescent="0.25">
      <c r="A2" s="23" t="s">
        <v>27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4" ht="68.25" customHeight="1" x14ac:dyDescent="0.25">
      <c r="A3" s="19" t="s">
        <v>30</v>
      </c>
      <c r="B3" s="20"/>
      <c r="C3" s="20"/>
      <c r="D3" s="20"/>
      <c r="E3" s="20"/>
      <c r="F3" s="20"/>
      <c r="G3" s="20"/>
      <c r="H3" s="20"/>
      <c r="I3" s="21"/>
      <c r="J3" s="21"/>
      <c r="K3" s="21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10.25" customHeight="1" x14ac:dyDescent="0.25">
      <c r="A4" s="11" t="s">
        <v>3</v>
      </c>
      <c r="B4" s="12" t="s">
        <v>1</v>
      </c>
      <c r="C4" s="17" t="s">
        <v>12</v>
      </c>
      <c r="D4" s="10" t="s">
        <v>17</v>
      </c>
      <c r="E4" s="10" t="s">
        <v>18</v>
      </c>
      <c r="F4" s="10" t="s">
        <v>4</v>
      </c>
      <c r="G4" s="10" t="s">
        <v>13</v>
      </c>
      <c r="H4" s="10" t="s">
        <v>19</v>
      </c>
      <c r="I4" s="10" t="s">
        <v>16</v>
      </c>
      <c r="J4" s="10" t="s">
        <v>5</v>
      </c>
      <c r="K4" s="10" t="s">
        <v>6</v>
      </c>
      <c r="L4" s="10" t="s">
        <v>14</v>
      </c>
      <c r="M4" s="10" t="s">
        <v>26</v>
      </c>
      <c r="N4" s="10" t="s">
        <v>7</v>
      </c>
      <c r="O4" s="10" t="s">
        <v>8</v>
      </c>
      <c r="P4" s="13" t="s">
        <v>29</v>
      </c>
      <c r="Q4" s="9" t="s">
        <v>9</v>
      </c>
      <c r="R4" s="9" t="s">
        <v>10</v>
      </c>
      <c r="S4" s="9" t="s">
        <v>24</v>
      </c>
      <c r="T4" s="9" t="s">
        <v>11</v>
      </c>
      <c r="U4" s="9" t="s">
        <v>25</v>
      </c>
      <c r="V4" s="9" t="s">
        <v>23</v>
      </c>
      <c r="W4" s="9" t="s">
        <v>15</v>
      </c>
      <c r="X4" s="14" t="s">
        <v>28</v>
      </c>
    </row>
    <row r="5" spans="1:24" x14ac:dyDescent="0.25">
      <c r="A5" s="1">
        <v>1</v>
      </c>
      <c r="B5" s="2" t="s">
        <v>2</v>
      </c>
      <c r="C5" s="18">
        <f>0.33*P5+0.33*X5</f>
        <v>395.01</v>
      </c>
      <c r="D5" s="26">
        <v>100</v>
      </c>
      <c r="E5" s="26"/>
      <c r="F5" s="27">
        <v>200</v>
      </c>
      <c r="G5" s="27"/>
      <c r="H5" s="27">
        <v>50</v>
      </c>
      <c r="I5" s="26"/>
      <c r="J5" s="27">
        <v>350</v>
      </c>
      <c r="K5" s="26"/>
      <c r="L5" s="28"/>
      <c r="M5" s="28">
        <v>50</v>
      </c>
      <c r="N5" s="28"/>
      <c r="O5" s="28"/>
      <c r="P5" s="29">
        <f>SUM(D5:O5)</f>
        <v>750</v>
      </c>
      <c r="Q5" s="30">
        <v>24</v>
      </c>
      <c r="R5" s="30">
        <v>3</v>
      </c>
      <c r="S5" s="30"/>
      <c r="T5" s="30">
        <v>1</v>
      </c>
      <c r="U5" s="30"/>
      <c r="V5" s="30">
        <v>144</v>
      </c>
      <c r="W5" s="30">
        <v>84</v>
      </c>
      <c r="X5" s="15">
        <f>Q5*5.5+R5*4+S5*4*0.85+T5*3+U5*3*0.85+V5*1.5+W5*1</f>
        <v>447</v>
      </c>
    </row>
    <row r="6" spans="1:24" x14ac:dyDescent="0.25">
      <c r="A6" s="5">
        <f>A5+1</f>
        <v>2</v>
      </c>
      <c r="B6" s="6" t="s">
        <v>20</v>
      </c>
      <c r="C6" s="18">
        <f>0.33*P6+0.33*X6</f>
        <v>387.255</v>
      </c>
      <c r="D6" s="31">
        <v>100</v>
      </c>
      <c r="E6" s="31">
        <v>30</v>
      </c>
      <c r="F6" s="32"/>
      <c r="G6" s="32">
        <v>70</v>
      </c>
      <c r="H6" s="32"/>
      <c r="I6" s="31">
        <v>275</v>
      </c>
      <c r="J6" s="32"/>
      <c r="K6" s="31">
        <v>100</v>
      </c>
      <c r="L6" s="33">
        <v>20</v>
      </c>
      <c r="M6" s="33">
        <v>50</v>
      </c>
      <c r="N6" s="33"/>
      <c r="O6" s="33"/>
      <c r="P6" s="29">
        <f>SUM(D6:O6)</f>
        <v>645</v>
      </c>
      <c r="Q6" s="34">
        <v>47</v>
      </c>
      <c r="R6" s="34">
        <v>0</v>
      </c>
      <c r="S6" s="34"/>
      <c r="T6" s="34">
        <v>6</v>
      </c>
      <c r="U6" s="34"/>
      <c r="V6" s="34">
        <v>168</v>
      </c>
      <c r="W6" s="34">
        <v>0</v>
      </c>
      <c r="X6" s="15">
        <f>Q6*5.5+T6*3+V6*1.5+W6*1</f>
        <v>528.5</v>
      </c>
    </row>
    <row r="7" spans="1:24" ht="18.75" customHeight="1" x14ac:dyDescent="0.25">
      <c r="A7" s="1">
        <f>A6+1</f>
        <v>3</v>
      </c>
      <c r="B7" s="2" t="s">
        <v>22</v>
      </c>
      <c r="C7" s="18">
        <f>0.33*P7+0.33*X7</f>
        <v>309.21000000000004</v>
      </c>
      <c r="D7" s="26">
        <v>100</v>
      </c>
      <c r="E7" s="26"/>
      <c r="F7" s="26">
        <v>200</v>
      </c>
      <c r="G7" s="26"/>
      <c r="H7" s="26"/>
      <c r="I7" s="26"/>
      <c r="J7" s="26"/>
      <c r="K7" s="26"/>
      <c r="L7" s="28">
        <v>20</v>
      </c>
      <c r="M7" s="28">
        <v>50</v>
      </c>
      <c r="N7" s="28"/>
      <c r="O7" s="28">
        <v>20</v>
      </c>
      <c r="P7" s="29">
        <f>SUM(D7:O7)</f>
        <v>390</v>
      </c>
      <c r="Q7" s="35">
        <v>0</v>
      </c>
      <c r="R7" s="35">
        <v>8</v>
      </c>
      <c r="S7" s="35"/>
      <c r="T7" s="35">
        <v>109</v>
      </c>
      <c r="U7" s="35"/>
      <c r="V7" s="35">
        <v>98</v>
      </c>
      <c r="W7" s="35">
        <v>41</v>
      </c>
      <c r="X7" s="16">
        <f>Q7*5.5+R7*4+S7*4*0.85+T7*3+U7*3*0.85+V7*1.5+W7*1</f>
        <v>547</v>
      </c>
    </row>
    <row r="8" spans="1:24" x14ac:dyDescent="0.25">
      <c r="A8" s="3">
        <f>A7+1</f>
        <v>4</v>
      </c>
      <c r="B8" s="4" t="s">
        <v>21</v>
      </c>
      <c r="C8" s="18">
        <f>0.33*P8+0.33*X8</f>
        <v>230.142</v>
      </c>
      <c r="D8" s="36">
        <v>100</v>
      </c>
      <c r="E8" s="36">
        <v>30</v>
      </c>
      <c r="F8" s="37"/>
      <c r="G8" s="37"/>
      <c r="H8" s="37"/>
      <c r="I8" s="36"/>
      <c r="J8" s="37"/>
      <c r="K8" s="36"/>
      <c r="L8" s="36">
        <v>15</v>
      </c>
      <c r="M8" s="36">
        <v>50</v>
      </c>
      <c r="N8" s="36"/>
      <c r="O8" s="36">
        <v>10</v>
      </c>
      <c r="P8" s="29">
        <f>SUM(D8:O8)</f>
        <v>205</v>
      </c>
      <c r="Q8" s="38">
        <v>0</v>
      </c>
      <c r="R8" s="38">
        <v>8</v>
      </c>
      <c r="S8" s="38">
        <v>36</v>
      </c>
      <c r="T8" s="38">
        <v>9</v>
      </c>
      <c r="U8" s="38"/>
      <c r="V8" s="38">
        <v>194</v>
      </c>
      <c r="W8" s="38">
        <v>20</v>
      </c>
      <c r="X8" s="15">
        <f>R8*4+S8*4*0.85+T8*3+V8*1.5+W8*1</f>
        <v>492.4</v>
      </c>
    </row>
    <row r="10" spans="1:24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"/>
      <c r="R11" s="8"/>
      <c r="S11" s="8"/>
      <c r="T11" s="8"/>
      <c r="U11" s="8"/>
      <c r="V11" s="8"/>
      <c r="W11" s="8"/>
      <c r="X11" s="8"/>
    </row>
    <row r="12" spans="1:2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"/>
      <c r="R14" s="8"/>
      <c r="S14" s="8"/>
      <c r="T14" s="8"/>
      <c r="U14" s="8"/>
      <c r="V14" s="8"/>
      <c r="W14" s="8"/>
      <c r="X14" s="8"/>
    </row>
    <row r="15" spans="1:2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8"/>
      <c r="R15" s="8"/>
      <c r="S15" s="8"/>
      <c r="T15" s="8"/>
      <c r="U15" s="8"/>
      <c r="V15" s="8"/>
      <c r="W15" s="8"/>
      <c r="X15" s="8"/>
    </row>
    <row r="16" spans="1:2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"/>
      <c r="R16" s="8"/>
      <c r="S16" s="8"/>
      <c r="T16" s="8"/>
      <c r="U16" s="8"/>
      <c r="V16" s="8"/>
      <c r="W16" s="8"/>
      <c r="X16" s="8"/>
    </row>
    <row r="17" spans="1:24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"/>
      <c r="R17" s="8"/>
      <c r="S17" s="8"/>
      <c r="T17" s="8"/>
      <c r="U17" s="8"/>
      <c r="V17" s="8"/>
      <c r="W17" s="8"/>
      <c r="X17" s="8"/>
    </row>
    <row r="18" spans="1:24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"/>
      <c r="R18" s="8"/>
      <c r="S18" s="8"/>
      <c r="T18" s="8"/>
      <c r="U18" s="8"/>
      <c r="V18" s="8"/>
      <c r="W18" s="8"/>
      <c r="X18" s="8"/>
    </row>
    <row r="19" spans="1:24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8"/>
      <c r="R19" s="8"/>
      <c r="S19" s="8"/>
      <c r="T19" s="8"/>
      <c r="U19" s="8"/>
      <c r="V19" s="8"/>
      <c r="W19" s="8"/>
      <c r="X19" s="8"/>
    </row>
    <row r="20" spans="1:24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8"/>
      <c r="R21" s="8"/>
      <c r="S21" s="8"/>
      <c r="T21" s="8"/>
      <c r="U21" s="8"/>
      <c r="V21" s="8"/>
      <c r="W21" s="8"/>
      <c r="X21" s="8"/>
    </row>
    <row r="22" spans="1:24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8"/>
      <c r="R22" s="8"/>
      <c r="S22" s="8"/>
      <c r="T22" s="8"/>
      <c r="U22" s="8"/>
      <c r="V22" s="8"/>
      <c r="W22" s="8"/>
      <c r="X22" s="8"/>
    </row>
    <row r="23" spans="1:2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8"/>
      <c r="R23" s="8"/>
      <c r="S23" s="8"/>
      <c r="T23" s="8"/>
      <c r="U23" s="8"/>
      <c r="V23" s="8"/>
      <c r="W23" s="8"/>
      <c r="X23" s="8"/>
    </row>
    <row r="24" spans="1:2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8"/>
      <c r="R24" s="8"/>
      <c r="S24" s="8"/>
      <c r="T24" s="8"/>
      <c r="U24" s="8"/>
      <c r="V24" s="8"/>
      <c r="W24" s="8"/>
      <c r="X24" s="8"/>
    </row>
    <row r="25" spans="1:2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8"/>
      <c r="R25" s="8"/>
      <c r="S25" s="8"/>
      <c r="T25" s="8"/>
      <c r="U25" s="8"/>
      <c r="V25" s="8"/>
      <c r="W25" s="8"/>
      <c r="X25" s="8"/>
    </row>
    <row r="26" spans="1:2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8"/>
      <c r="R26" s="8"/>
      <c r="S26" s="8"/>
      <c r="T26" s="8"/>
      <c r="U26" s="8"/>
      <c r="V26" s="8"/>
      <c r="W26" s="8"/>
      <c r="X26" s="8"/>
    </row>
    <row r="27" spans="1:2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8"/>
      <c r="R27" s="8"/>
      <c r="S27" s="8"/>
      <c r="T27" s="8"/>
      <c r="U27" s="8"/>
      <c r="V27" s="8"/>
      <c r="W27" s="8"/>
      <c r="X27" s="8"/>
    </row>
    <row r="28" spans="1:2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"/>
      <c r="R28" s="8"/>
      <c r="S28" s="8"/>
      <c r="T28" s="8"/>
      <c r="U28" s="8"/>
      <c r="V28" s="8"/>
      <c r="W28" s="8"/>
      <c r="X28" s="8"/>
    </row>
    <row r="29" spans="1:24" ht="6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"/>
      <c r="R29" s="8"/>
      <c r="S29" s="8"/>
      <c r="T29" s="8"/>
      <c r="U29" s="8"/>
      <c r="V29" s="8"/>
      <c r="W29" s="8"/>
      <c r="X29" s="8"/>
    </row>
    <row r="30" spans="1:24" ht="15" hidden="1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15" hidden="1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4" ht="15" hidden="1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</sheetData>
  <sortState xmlns:xlrd2="http://schemas.microsoft.com/office/spreadsheetml/2017/richdata2" ref="A5:X8">
    <sortCondition descending="1" ref="C5:C8"/>
  </sortState>
  <mergeCells count="3">
    <mergeCell ref="A3:X3"/>
    <mergeCell ref="A2:X2"/>
    <mergeCell ref="A1:S1"/>
  </mergeCells>
  <dataValidations xWindow="235" yWindow="473" count="5">
    <dataValidation allowBlank="1" showInputMessage="1" showErrorMessage="1" prompt="Εισαγάγετε τον αριθμό στοιχείου σε αυτή τη στήλη, κάτω από αυτή την επικεφαλίδα. Χρησιμοποιήστε φίλτρα επικεφαλίδας για να βρείτε συγκεκριμένες καταχωρήσεις" sqref="A4" xr:uid="{DBC88066-BD79-46CF-ACE0-760CA278E573}"/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5:A8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C8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I5:K8" xr:uid="{4F8434F9-8289-4904-AC94-803861C0E801}">
      <formula1>"Ναι, Όχι"</formula1>
    </dataValidation>
    <dataValidation allowBlank="1" showErrorMessage="1" sqref="B4:X4 A2" xr:uid="{70DAA6AC-866B-4158-9975-5780857807A2}"/>
  </dataValidations>
  <pageMargins left="0.7" right="0.7" top="0.75" bottom="0.75" header="0.3" footer="0.3"/>
  <pageSetup paperSize="9" scale="62" orientation="landscape" r:id="rId1"/>
  <ignoredErrors>
    <ignoredError sqref="X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73DF6E-5502-490A-BA81-3BBFDE2C66BA}">
  <ds:schemaRefs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3eaba282-294a-4113-ad3c-947fbf6ad92b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2023-11-07T09:35:02Z</cp:lastPrinted>
  <dcterms:created xsi:type="dcterms:W3CDTF">2017-07-30T14:13:04Z</dcterms:created>
  <dcterms:modified xsi:type="dcterms:W3CDTF">2023-11-21T09:58:25Z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